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GE-Mohammed\Desktop\"/>
    </mc:Choice>
  </mc:AlternateContent>
  <xr:revisionPtr revIDLastSave="0" documentId="13_ncr:1_{A8669CD8-3BA3-4E79-BF39-958BFDF8CF06}" xr6:coauthVersionLast="45" xr6:coauthVersionMax="45" xr10:uidLastSave="{00000000-0000-0000-0000-000000000000}"/>
  <bookViews>
    <workbookView xWindow="-108" yWindow="-108" windowWidth="23256" windowHeight="12600" xr2:uid="{01E1FD0C-1DB4-4893-8E48-FB793D7A7B9A}"/>
  </bookViews>
  <sheets>
    <sheet name="ANSWER" sheetId="1" r:id="rId1"/>
    <sheet name="QUES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F14" i="1"/>
  <c r="F13" i="1"/>
  <c r="E13" i="1"/>
  <c r="F12" i="1"/>
  <c r="E12" i="1"/>
  <c r="F11" i="1"/>
  <c r="E11" i="1"/>
  <c r="F3" i="1"/>
  <c r="F4" i="1"/>
  <c r="F6" i="1"/>
  <c r="F9" i="1"/>
  <c r="F10" i="1"/>
  <c r="E10" i="1"/>
  <c r="E9" i="1"/>
  <c r="E4" i="1"/>
  <c r="E3" i="1"/>
  <c r="E6" i="1"/>
  <c r="E5" i="1" l="1"/>
  <c r="E7" i="1" s="1"/>
  <c r="F5" i="1"/>
  <c r="F7" i="1" s="1"/>
</calcChain>
</file>

<file path=xl/sharedStrings.xml><?xml version="1.0" encoding="utf-8"?>
<sst xmlns="http://schemas.openxmlformats.org/spreadsheetml/2006/main" count="66" uniqueCount="45">
  <si>
    <t>Machine 1  </t>
  </si>
  <si>
    <t>Machine 2</t>
  </si>
  <si>
    <t>Initial Cost</t>
  </si>
  <si>
    <t>Estimated Salvage Value</t>
  </si>
  <si>
    <t>Expected Useful Life</t>
  </si>
  <si>
    <t>5 years  </t>
  </si>
  <si>
    <t>8 years</t>
  </si>
  <si>
    <t>Tax Depreciation Method</t>
  </si>
  <si>
    <t>Straight-Line*</t>
  </si>
  <si>
    <t>Straight Line*</t>
  </si>
  <si>
    <t>Estimated Cost Savings each period  </t>
  </si>
  <si>
    <t>Outflows - year (0)</t>
  </si>
  <si>
    <t>total asset</t>
  </si>
  <si>
    <t>inflows</t>
  </si>
  <si>
    <t>Outflows - year (4)</t>
  </si>
  <si>
    <t>calculation of cash flows</t>
  </si>
  <si>
    <t>Recovering the working capital</t>
  </si>
  <si>
    <r>
      <t>Transportation &amp; </t>
    </r>
    <r>
      <rPr>
        <sz val="14"/>
        <color rgb="FF333333"/>
        <rFont val="Sabon Next LT"/>
      </rPr>
      <t>Installation  </t>
    </r>
  </si>
  <si>
    <r>
      <t>Estimated increased </t>
    </r>
    <r>
      <rPr>
        <b/>
        <sz val="14"/>
        <color rgb="FF333333"/>
        <rFont val="Sabon Next LT"/>
      </rPr>
      <t>revenues each period</t>
    </r>
  </si>
  <si>
    <t>Investment in Working Capital
 at the beginning of the project 
&amp; $4,000 at the end of the year 4</t>
  </si>
  <si>
    <t>only 70% of capil gains</t>
  </si>
  <si>
    <t>Tax shield</t>
  </si>
  <si>
    <t xml:space="preserve"> year (0)</t>
  </si>
  <si>
    <t>*****</t>
  </si>
  <si>
    <t>along asset`s life</t>
  </si>
  <si>
    <t>along the project`s life</t>
  </si>
  <si>
    <t>At end of the project</t>
  </si>
  <si>
    <t>outflows</t>
  </si>
  <si>
    <r>
      <t>NPV = Inflows-</t>
    </r>
    <r>
      <rPr>
        <sz val="14"/>
        <color rgb="FFFF0000"/>
        <rFont val="Sabon Next LT"/>
      </rPr>
      <t>Outflows</t>
    </r>
  </si>
  <si>
    <t>Machine 1 has the HIGHEST of NPV than Machine 2</t>
  </si>
  <si>
    <t>Nittany Co. is considering purchasing one of the two different machines for their factory. Both machines would be used to introduce a new product to Nittany's already diversified product line. There is, however, great disagreement among management as to which of the projects should be invested in by Nittany. There are only enough funds for one of the following projects to be invested in. You have been hired as a consultant to assist management in making a decision as to which of these two machines should be purchased.</t>
  </si>
  <si>
    <t>Information about the 2 machines is below:</t>
  </si>
  <si>
    <t>$100,000  </t>
  </si>
  <si>
    <t>$200,000   </t>
  </si>
  <si>
    <r>
      <t>Transportation &amp; </t>
    </r>
    <r>
      <rPr>
        <sz val="11"/>
        <color rgb="FF333333"/>
        <rFont val="Calibri"/>
        <family val="2"/>
      </rPr>
      <t>Installation  </t>
    </r>
  </si>
  <si>
    <t> $ 20,000  </t>
  </si>
  <si>
    <t> $10,000  </t>
  </si>
  <si>
    <t>  $30,000  </t>
  </si>
  <si>
    <t>$20,000     </t>
  </si>
  <si>
    <t>Investment in Working Capital at the beginning of the project &amp; $4,000 at the end of the year 4</t>
  </si>
  <si>
    <t>$16,000   </t>
  </si>
  <si>
    <t>* In the calculation of tax depreciation expense, the salvage value of the machine is not taken into account and the entire initial cost of the asset will be depreciated over the useful life of the asset.</t>
  </si>
  <si>
    <r>
      <t>Estimated increased </t>
    </r>
    <r>
      <rPr>
        <b/>
        <sz val="11"/>
        <color rgb="FF333333"/>
        <rFont val="Calibri"/>
        <family val="2"/>
      </rPr>
      <t>revenues each period</t>
    </r>
  </si>
  <si>
    <t>* The cost of capital for Nittany is 10% and Nittany generally does not invest in any project that does not return at least 12%. Nittany's tax rate is 30%.</t>
  </si>
  <si>
    <t>REQUIRED: Calculation of NPV for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</si>
</sst>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000_);_(* \(#,##0.000\);_(* &quot;-&quot;???_);_(@_)"/>
    <numFmt numFmtId="165" formatCode="_(* #,##0_);_(* \(#,##0\);_(* &quot;-&quot;??_);_(@_)"/>
  </numFmts>
  <fonts count="15" x14ac:knownFonts="1">
    <font>
      <sz val="11"/>
      <color theme="1"/>
      <name val="Calibri"/>
      <family val="2"/>
      <scheme val="minor"/>
    </font>
    <font>
      <sz val="11"/>
      <color theme="1"/>
      <name val="Calibri"/>
      <family val="2"/>
      <scheme val="minor"/>
    </font>
    <font>
      <sz val="14"/>
      <color theme="1"/>
      <name val="Sabon Next LT"/>
    </font>
    <font>
      <b/>
      <sz val="14"/>
      <color theme="1"/>
      <name val="Sabon Next LT"/>
    </font>
    <font>
      <sz val="14"/>
      <color rgb="FF000000"/>
      <name val="Sabon Next LT"/>
    </font>
    <font>
      <sz val="14"/>
      <color rgb="FF333333"/>
      <name val="Sabon Next LT"/>
    </font>
    <font>
      <b/>
      <sz val="14"/>
      <color rgb="FF000000"/>
      <name val="Sabon Next LT"/>
    </font>
    <font>
      <b/>
      <sz val="14"/>
      <color rgb="FF333333"/>
      <name val="Sabon Next LT"/>
    </font>
    <font>
      <sz val="14"/>
      <color rgb="FFFF0000"/>
      <name val="Sabon Next LT"/>
    </font>
    <font>
      <sz val="10"/>
      <color theme="1"/>
      <name val="Times New Roman"/>
      <family val="1"/>
    </font>
    <font>
      <sz val="11"/>
      <color rgb="FF333333"/>
      <name val="Calibri"/>
      <family val="2"/>
    </font>
    <font>
      <sz val="11"/>
      <color rgb="FF000000"/>
      <name val="Arial"/>
      <family val="2"/>
    </font>
    <font>
      <b/>
      <sz val="11"/>
      <color rgb="FF000000"/>
      <name val="Arial"/>
      <family val="2"/>
    </font>
    <font>
      <b/>
      <sz val="11"/>
      <color rgb="FF333333"/>
      <name val="Calibri"/>
      <family val="2"/>
    </font>
    <font>
      <b/>
      <sz val="14"/>
      <color rgb="FFFF000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5" tint="0.39997558519241921"/>
        <bgColor indexed="64"/>
      </patternFill>
    </fill>
  </fills>
  <borders count="20">
    <border>
      <left/>
      <right/>
      <top/>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right style="medium">
        <color rgb="FFDDDDDD"/>
      </right>
      <top/>
      <bottom style="medium">
        <color rgb="FFDDDDDD"/>
      </bottom>
      <diagonal/>
    </border>
    <border>
      <left/>
      <right style="medium">
        <color rgb="FFDDDDDD"/>
      </right>
      <top/>
      <bottom/>
      <diagonal/>
    </border>
    <border>
      <left style="medium">
        <color rgb="FFDDDDDD"/>
      </left>
      <right style="medium">
        <color rgb="FFDDDDDD"/>
      </right>
      <top style="medium">
        <color rgb="FFDDDDDD"/>
      </top>
      <bottom/>
      <diagonal/>
    </border>
    <border>
      <left style="medium">
        <color rgb="FFDDDDDD"/>
      </left>
      <right/>
      <top style="thin">
        <color indexed="64"/>
      </top>
      <bottom/>
      <diagonal/>
    </border>
    <border>
      <left/>
      <right/>
      <top style="thin">
        <color indexed="64"/>
      </top>
      <bottom/>
      <diagonal/>
    </border>
    <border>
      <left/>
      <right style="medium">
        <color rgb="FFDDDDDD"/>
      </right>
      <top style="medium">
        <color rgb="FFDDDDDD"/>
      </top>
      <bottom/>
      <diagonal/>
    </border>
    <border>
      <left/>
      <right/>
      <top style="thick">
        <color auto="1"/>
      </top>
      <bottom/>
      <diagonal/>
    </border>
    <border>
      <left style="thick">
        <color indexed="64"/>
      </left>
      <right/>
      <top style="thin">
        <color indexed="64"/>
      </top>
      <bottom style="thick">
        <color auto="1"/>
      </bottom>
      <diagonal/>
    </border>
    <border>
      <left style="thick">
        <color indexed="64"/>
      </left>
      <right/>
      <top/>
      <bottom/>
      <diagonal/>
    </border>
    <border>
      <left style="thick">
        <color indexed="64"/>
      </left>
      <right/>
      <top style="thin">
        <color indexed="64"/>
      </top>
      <bottom/>
      <diagonal/>
    </border>
    <border>
      <left/>
      <right/>
      <top style="medium">
        <color rgb="FFDDDDDD"/>
      </top>
      <bottom style="medium">
        <color rgb="FFDDDDDD"/>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bottom style="medium">
        <color rgb="FFDDDDDD"/>
      </bottom>
      <diagonal/>
    </border>
    <border>
      <left style="medium">
        <color rgb="FFDDDDDD"/>
      </left>
      <right style="medium">
        <color rgb="FFDDDDDD"/>
      </right>
      <top style="medium">
        <color rgb="FFDDDDDD"/>
      </top>
      <bottom style="medium">
        <color indexed="64"/>
      </bottom>
      <diagonal/>
    </border>
    <border>
      <left/>
      <right style="medium">
        <color rgb="FFDDDDDD"/>
      </right>
      <top style="medium">
        <color rgb="FFDDDDDD"/>
      </top>
      <bottom style="medium">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0" borderId="0" xfId="0" applyFont="1" applyAlignment="1">
      <alignment horizontal="left"/>
    </xf>
    <xf numFmtId="0" fontId="2" fillId="0" borderId="0" xfId="0" applyFont="1"/>
    <xf numFmtId="0" fontId="2"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165" fontId="4" fillId="0" borderId="4" xfId="1" applyNumberFormat="1" applyFont="1" applyBorder="1" applyAlignment="1">
      <alignment horizontal="center" vertical="center" wrapText="1"/>
    </xf>
    <xf numFmtId="165" fontId="2" fillId="0" borderId="0" xfId="1" applyNumberFormat="1" applyFont="1" applyAlignment="1">
      <alignment horizontal="right" vertical="top"/>
    </xf>
    <xf numFmtId="2" fontId="4" fillId="0" borderId="0" xfId="0" applyNumberFormat="1" applyFont="1" applyBorder="1" applyAlignment="1">
      <alignment horizontal="left" vertical="center" wrapText="1"/>
    </xf>
    <xf numFmtId="165" fontId="4" fillId="0" borderId="4" xfId="1" applyNumberFormat="1" applyFont="1" applyBorder="1" applyAlignment="1">
      <alignment horizontal="right" vertical="center" wrapText="1"/>
    </xf>
    <xf numFmtId="165" fontId="2" fillId="0" borderId="0" xfId="1" applyNumberFormat="1" applyFont="1"/>
    <xf numFmtId="0" fontId="6" fillId="0" borderId="3" xfId="0" applyFont="1" applyBorder="1" applyAlignment="1">
      <alignment horizontal="left" vertical="center" wrapText="1"/>
    </xf>
    <xf numFmtId="2" fontId="2" fillId="0" borderId="0" xfId="0" applyNumberFormat="1" applyFont="1"/>
    <xf numFmtId="164" fontId="2" fillId="0" borderId="0" xfId="0" applyNumberFormat="1" applyFont="1"/>
    <xf numFmtId="2" fontId="4" fillId="0" borderId="3" xfId="0" applyNumberFormat="1" applyFont="1" applyBorder="1" applyAlignment="1">
      <alignment vertical="center" wrapText="1"/>
    </xf>
    <xf numFmtId="165" fontId="3" fillId="0" borderId="8" xfId="1" applyNumberFormat="1" applyFont="1" applyBorder="1" applyAlignment="1">
      <alignment horizontal="right" vertical="top"/>
    </xf>
    <xf numFmtId="2" fontId="6" fillId="0" borderId="7" xfId="0" applyNumberFormat="1" applyFont="1" applyBorder="1" applyAlignment="1">
      <alignment horizontal="left" vertical="center" wrapText="1"/>
    </xf>
    <xf numFmtId="165" fontId="4" fillId="0" borderId="6" xfId="1" applyNumberFormat="1" applyFont="1" applyBorder="1" applyAlignment="1">
      <alignment vertical="center" wrapText="1"/>
    </xf>
    <xf numFmtId="165" fontId="4" fillId="0" borderId="3" xfId="1" applyNumberFormat="1" applyFont="1" applyBorder="1" applyAlignment="1">
      <alignment vertical="center" wrapText="1"/>
    </xf>
    <xf numFmtId="0" fontId="8" fillId="0" borderId="0" xfId="0" applyFont="1"/>
    <xf numFmtId="164" fontId="2" fillId="2" borderId="8" xfId="0" applyNumberFormat="1" applyFont="1" applyFill="1" applyBorder="1"/>
    <xf numFmtId="165" fontId="2" fillId="0" borderId="12" xfId="1" applyNumberFormat="1" applyFont="1" applyBorder="1" applyAlignment="1">
      <alignment horizontal="right" vertical="top"/>
    </xf>
    <xf numFmtId="165" fontId="3" fillId="0" borderId="13" xfId="1" applyNumberFormat="1" applyFont="1" applyBorder="1" applyAlignment="1">
      <alignment horizontal="right" vertical="top"/>
    </xf>
    <xf numFmtId="165" fontId="2" fillId="0" borderId="12" xfId="1" applyNumberFormat="1" applyFont="1" applyBorder="1"/>
    <xf numFmtId="2" fontId="2" fillId="0" borderId="12" xfId="0" applyNumberFormat="1" applyFont="1" applyBorder="1"/>
    <xf numFmtId="164" fontId="2" fillId="0" borderId="12" xfId="0" applyNumberFormat="1" applyFont="1" applyBorder="1"/>
    <xf numFmtId="164" fontId="2" fillId="2" borderId="11" xfId="0" applyNumberFormat="1" applyFont="1" applyFill="1" applyBorder="1"/>
    <xf numFmtId="0" fontId="4" fillId="0" borderId="14"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 fillId="3" borderId="10" xfId="0" applyFont="1" applyFill="1" applyBorder="1" applyAlignment="1">
      <alignment horizontal="center"/>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3" fillId="2" borderId="0" xfId="0" applyFont="1" applyFill="1" applyBorder="1" applyAlignment="1">
      <alignment horizontal="center"/>
    </xf>
    <xf numFmtId="0" fontId="11" fillId="0" borderId="0" xfId="0" applyFont="1" applyAlignment="1">
      <alignment vertical="center" wrapText="1"/>
    </xf>
    <xf numFmtId="0" fontId="9" fillId="0" borderId="1" xfId="0" applyFont="1" applyBorder="1" applyAlignment="1">
      <alignmen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3" xfId="0" applyFont="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wrapText="1"/>
    </xf>
    <xf numFmtId="0" fontId="12" fillId="0" borderId="3" xfId="0" applyFont="1" applyBorder="1" applyAlignment="1">
      <alignment vertical="center" wrapText="1"/>
    </xf>
    <xf numFmtId="0" fontId="11" fillId="0" borderId="4" xfId="0" applyFont="1" applyBorder="1" applyAlignment="1">
      <alignment horizontal="left" vertical="center" wrapText="1"/>
    </xf>
    <xf numFmtId="6" fontId="11" fillId="0" borderId="4" xfId="0" applyNumberFormat="1" applyFont="1" applyBorder="1" applyAlignment="1">
      <alignment horizontal="left" vertical="center" wrapText="1"/>
    </xf>
    <xf numFmtId="6" fontId="11" fillId="0" borderId="6" xfId="0" applyNumberFormat="1" applyFont="1" applyBorder="1" applyAlignment="1">
      <alignment horizontal="left" vertical="center" wrapText="1"/>
    </xf>
    <xf numFmtId="6" fontId="11" fillId="0" borderId="3" xfId="0" applyNumberFormat="1"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4" fillId="0" borderId="10"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6BF3-F17B-4CE3-95C3-8BDD3F2889C7}">
  <dimension ref="B1:H15"/>
  <sheetViews>
    <sheetView tabSelected="1" topLeftCell="B1" workbookViewId="0">
      <selection activeCell="B17" sqref="B17"/>
    </sheetView>
  </sheetViews>
  <sheetFormatPr defaultColWidth="25.77734375" defaultRowHeight="21.6" x14ac:dyDescent="0.55000000000000004"/>
  <cols>
    <col min="1" max="1" width="25.77734375" style="2"/>
    <col min="2" max="2" width="49.44140625" style="1" bestFit="1" customWidth="1"/>
    <col min="3" max="3" width="15.21875" style="1" bestFit="1" customWidth="1"/>
    <col min="4" max="4" width="15.109375" style="1" bestFit="1" customWidth="1"/>
    <col min="5" max="6" width="14.88671875" style="2" bestFit="1" customWidth="1"/>
    <col min="7" max="7" width="26.5546875" style="2" bestFit="1" customWidth="1"/>
    <col min="8" max="16384" width="25.77734375" style="2"/>
  </cols>
  <sheetData>
    <row r="1" spans="2:8" ht="22.2" thickBot="1" x14ac:dyDescent="0.6">
      <c r="E1" s="33" t="s">
        <v>15</v>
      </c>
      <c r="F1" s="33"/>
    </row>
    <row r="2" spans="2:8" ht="22.2" thickBot="1" x14ac:dyDescent="0.6">
      <c r="B2" s="3"/>
      <c r="C2" s="4" t="s">
        <v>0</v>
      </c>
      <c r="D2" s="27" t="s">
        <v>1</v>
      </c>
      <c r="E2" s="28" t="s">
        <v>0</v>
      </c>
      <c r="F2" s="29" t="s">
        <v>1</v>
      </c>
    </row>
    <row r="3" spans="2:8" ht="22.2" thickBot="1" x14ac:dyDescent="0.6">
      <c r="B3" s="5" t="s">
        <v>2</v>
      </c>
      <c r="C3" s="6">
        <v>100000</v>
      </c>
      <c r="D3" s="6">
        <v>200000</v>
      </c>
      <c r="E3" s="7">
        <f>C3</f>
        <v>100000</v>
      </c>
      <c r="F3" s="21">
        <f>D3</f>
        <v>200000</v>
      </c>
      <c r="G3" s="8" t="s">
        <v>22</v>
      </c>
      <c r="H3" s="19" t="s">
        <v>27</v>
      </c>
    </row>
    <row r="4" spans="2:8" ht="22.2" thickBot="1" x14ac:dyDescent="0.6">
      <c r="B4" s="5" t="s">
        <v>17</v>
      </c>
      <c r="C4" s="6">
        <v>20000</v>
      </c>
      <c r="D4" s="6">
        <v>40000</v>
      </c>
      <c r="E4" s="7">
        <f>C4</f>
        <v>20000</v>
      </c>
      <c r="F4" s="21">
        <f>D4</f>
        <v>40000</v>
      </c>
      <c r="G4" s="8" t="s">
        <v>22</v>
      </c>
      <c r="H4" s="19" t="s">
        <v>27</v>
      </c>
    </row>
    <row r="5" spans="2:8" ht="22.2" thickBot="1" x14ac:dyDescent="0.6">
      <c r="B5" s="5"/>
      <c r="C5" s="6"/>
      <c r="D5" s="6"/>
      <c r="E5" s="15">
        <f>SUM(E3:E4)</f>
        <v>120000</v>
      </c>
      <c r="F5" s="22">
        <f>SUM(F3:F4)</f>
        <v>240000</v>
      </c>
      <c r="G5" s="16" t="s">
        <v>12</v>
      </c>
    </row>
    <row r="6" spans="2:8" ht="22.2" thickBot="1" x14ac:dyDescent="0.6">
      <c r="B6" s="5" t="s">
        <v>3</v>
      </c>
      <c r="C6" s="6">
        <v>10000</v>
      </c>
      <c r="D6" s="6">
        <v>90000</v>
      </c>
      <c r="E6" s="7">
        <f>0.7*C6*0.567</f>
        <v>3968.9999999999995</v>
      </c>
      <c r="F6" s="21">
        <f>D6*0.7*0.404</f>
        <v>25452</v>
      </c>
      <c r="G6" s="8" t="s">
        <v>20</v>
      </c>
      <c r="H6" s="2" t="s">
        <v>13</v>
      </c>
    </row>
    <row r="7" spans="2:8" ht="22.2" thickBot="1" x14ac:dyDescent="0.6">
      <c r="B7" s="5" t="s">
        <v>4</v>
      </c>
      <c r="C7" s="9" t="s">
        <v>5</v>
      </c>
      <c r="D7" s="9" t="s">
        <v>6</v>
      </c>
      <c r="E7" s="7">
        <f>E5/5*0.3*3.605</f>
        <v>25956</v>
      </c>
      <c r="F7" s="21">
        <f>F5/8*0.3*4.968</f>
        <v>44712</v>
      </c>
      <c r="G7" s="8" t="s">
        <v>21</v>
      </c>
      <c r="H7" s="2" t="s">
        <v>13</v>
      </c>
    </row>
    <row r="8" spans="2:8" ht="43.8" thickBot="1" x14ac:dyDescent="0.6">
      <c r="B8" s="5" t="s">
        <v>7</v>
      </c>
      <c r="C8" s="9" t="s">
        <v>8</v>
      </c>
      <c r="D8" s="9" t="s">
        <v>9</v>
      </c>
      <c r="E8" s="10"/>
      <c r="F8" s="23"/>
      <c r="G8" s="8" t="s">
        <v>23</v>
      </c>
    </row>
    <row r="9" spans="2:8" ht="22.2" thickBot="1" x14ac:dyDescent="0.6">
      <c r="B9" s="11" t="s">
        <v>18</v>
      </c>
      <c r="C9" s="6">
        <v>30000</v>
      </c>
      <c r="D9" s="6">
        <v>52000</v>
      </c>
      <c r="E9" s="10">
        <f>C9*0.7*3.605</f>
        <v>75705</v>
      </c>
      <c r="F9" s="23">
        <f>D9*0.7*4.968</f>
        <v>180835.20000000001</v>
      </c>
      <c r="G9" s="8" t="s">
        <v>24</v>
      </c>
      <c r="H9" s="2" t="s">
        <v>13</v>
      </c>
    </row>
    <row r="10" spans="2:8" ht="22.2" thickBot="1" x14ac:dyDescent="0.6">
      <c r="B10" s="5" t="s">
        <v>10</v>
      </c>
      <c r="C10" s="6">
        <v>20000</v>
      </c>
      <c r="D10" s="6">
        <v>6000</v>
      </c>
      <c r="E10" s="10">
        <f>C10*0.7*3.605</f>
        <v>50470</v>
      </c>
      <c r="F10" s="23">
        <f>D10*0.7*4.968</f>
        <v>20865.599999999999</v>
      </c>
      <c r="G10" s="8" t="s">
        <v>25</v>
      </c>
      <c r="H10" s="2" t="s">
        <v>13</v>
      </c>
    </row>
    <row r="11" spans="2:8" ht="30" customHeight="1" x14ac:dyDescent="0.55000000000000004">
      <c r="B11" s="31" t="s">
        <v>19</v>
      </c>
      <c r="C11" s="17">
        <v>16000</v>
      </c>
      <c r="D11" s="17">
        <v>8000</v>
      </c>
      <c r="E11" s="12">
        <f>C11</f>
        <v>16000</v>
      </c>
      <c r="F11" s="24">
        <f>D11</f>
        <v>8000</v>
      </c>
      <c r="G11" s="8" t="s">
        <v>11</v>
      </c>
      <c r="H11" s="19" t="s">
        <v>27</v>
      </c>
    </row>
    <row r="12" spans="2:8" ht="30" customHeight="1" thickBot="1" x14ac:dyDescent="0.6">
      <c r="B12" s="32"/>
      <c r="C12" s="18">
        <v>4000</v>
      </c>
      <c r="D12" s="18">
        <v>4000</v>
      </c>
      <c r="E12" s="13">
        <f>C12*0.636</f>
        <v>2544</v>
      </c>
      <c r="F12" s="25">
        <f>D12*0.636</f>
        <v>2544</v>
      </c>
      <c r="G12" s="8" t="s">
        <v>14</v>
      </c>
      <c r="H12" s="19" t="s">
        <v>27</v>
      </c>
    </row>
    <row r="13" spans="2:8" ht="22.2" thickBot="1" x14ac:dyDescent="0.6">
      <c r="B13" s="1" t="s">
        <v>16</v>
      </c>
      <c r="C13" s="14"/>
      <c r="D13" s="14"/>
      <c r="E13" s="13">
        <f>(C11+C12)*0.567</f>
        <v>11339.999999999998</v>
      </c>
      <c r="F13" s="25">
        <f>(D11+D12)*0.567</f>
        <v>6803.9999999999991</v>
      </c>
      <c r="G13" s="8" t="s">
        <v>26</v>
      </c>
      <c r="H13" s="2" t="s">
        <v>13</v>
      </c>
    </row>
    <row r="14" spans="2:8" ht="22.2" thickBot="1" x14ac:dyDescent="0.6">
      <c r="B14" s="1" t="s">
        <v>28</v>
      </c>
      <c r="E14" s="20">
        <f>E13+E10+E9+E7+E6-E12-E11-E5</f>
        <v>28896</v>
      </c>
      <c r="F14" s="26">
        <f>F13+F10+F9+F7+F6-F12-F11-F5</f>
        <v>28124.800000000047</v>
      </c>
    </row>
    <row r="15" spans="2:8" ht="22.2" thickTop="1" x14ac:dyDescent="0.55000000000000004">
      <c r="B15" s="30" t="s">
        <v>29</v>
      </c>
      <c r="C15" s="30"/>
      <c r="D15" s="30"/>
      <c r="E15" s="30"/>
      <c r="F15" s="30"/>
      <c r="G15" s="30"/>
      <c r="H15" s="30"/>
    </row>
  </sheetData>
  <mergeCells count="3">
    <mergeCell ref="B15:H15"/>
    <mergeCell ref="B11:B12"/>
    <mergeCell ref="E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DEA00-13A5-4249-96EF-B1777C46922D}">
  <dimension ref="A1:M17"/>
  <sheetViews>
    <sheetView workbookViewId="0">
      <selection activeCell="H13" sqref="H13"/>
    </sheetView>
  </sheetViews>
  <sheetFormatPr defaultRowHeight="14.4" x14ac:dyDescent="0.3"/>
  <cols>
    <col min="1" max="1" width="33.109375" customWidth="1"/>
    <col min="2" max="2" width="13.21875" bestFit="1" customWidth="1"/>
    <col min="3" max="3" width="13.109375" bestFit="1" customWidth="1"/>
  </cols>
  <sheetData>
    <row r="1" spans="1:13" ht="64.2" customHeight="1" x14ac:dyDescent="0.3">
      <c r="A1" s="42" t="s">
        <v>30</v>
      </c>
      <c r="B1" s="42"/>
      <c r="C1" s="42"/>
      <c r="D1" s="42"/>
      <c r="E1" s="42"/>
      <c r="F1" s="42"/>
      <c r="G1" s="42"/>
      <c r="H1" s="42"/>
      <c r="I1" s="42"/>
      <c r="J1" s="42"/>
      <c r="K1" s="42"/>
      <c r="L1" s="42"/>
      <c r="M1" s="42"/>
    </row>
    <row r="2" spans="1:13" ht="15" customHeight="1" thickBot="1" x14ac:dyDescent="0.35">
      <c r="A2" s="48" t="s">
        <v>31</v>
      </c>
      <c r="B2" s="48"/>
      <c r="C2" s="48"/>
      <c r="D2" s="34"/>
      <c r="E2" s="34"/>
      <c r="F2" s="34"/>
      <c r="G2" s="34"/>
      <c r="H2" s="34"/>
      <c r="I2" s="34"/>
      <c r="J2" s="34"/>
      <c r="K2" s="34"/>
      <c r="L2" s="34"/>
      <c r="M2" s="34"/>
    </row>
    <row r="3" spans="1:13" ht="15" thickBot="1" x14ac:dyDescent="0.35">
      <c r="A3" s="35"/>
      <c r="B3" s="49" t="s">
        <v>0</v>
      </c>
      <c r="C3" s="50" t="s">
        <v>1</v>
      </c>
    </row>
    <row r="4" spans="1:13" ht="15" thickBot="1" x14ac:dyDescent="0.35">
      <c r="A4" s="36" t="s">
        <v>2</v>
      </c>
      <c r="B4" s="37" t="s">
        <v>32</v>
      </c>
      <c r="C4" s="44" t="s">
        <v>33</v>
      </c>
    </row>
    <row r="5" spans="1:13" ht="15" thickBot="1" x14ac:dyDescent="0.35">
      <c r="A5" s="36" t="s">
        <v>34</v>
      </c>
      <c r="B5" s="37" t="s">
        <v>35</v>
      </c>
      <c r="C5" s="45">
        <v>40000</v>
      </c>
    </row>
    <row r="6" spans="1:13" ht="15" thickBot="1" x14ac:dyDescent="0.35">
      <c r="A6" s="36" t="s">
        <v>3</v>
      </c>
      <c r="B6" s="37" t="s">
        <v>36</v>
      </c>
      <c r="C6" s="45">
        <v>90000</v>
      </c>
    </row>
    <row r="7" spans="1:13" ht="15" thickBot="1" x14ac:dyDescent="0.35">
      <c r="A7" s="36" t="s">
        <v>4</v>
      </c>
      <c r="B7" s="37" t="s">
        <v>5</v>
      </c>
      <c r="C7" s="44" t="s">
        <v>6</v>
      </c>
    </row>
    <row r="8" spans="1:13" x14ac:dyDescent="0.3">
      <c r="A8" s="36" t="s">
        <v>7</v>
      </c>
      <c r="B8" s="37" t="s">
        <v>8</v>
      </c>
      <c r="C8" s="44" t="s">
        <v>9</v>
      </c>
    </row>
    <row r="9" spans="1:13" ht="29.4" thickBot="1" x14ac:dyDescent="0.35">
      <c r="A9" s="43" t="s">
        <v>42</v>
      </c>
      <c r="B9" s="37" t="s">
        <v>37</v>
      </c>
      <c r="C9" s="45">
        <v>52000</v>
      </c>
    </row>
    <row r="10" spans="1:13" ht="28.2" thickBot="1" x14ac:dyDescent="0.35">
      <c r="A10" s="36" t="s">
        <v>10</v>
      </c>
      <c r="B10" s="37" t="s">
        <v>38</v>
      </c>
      <c r="C10" s="45">
        <v>6000</v>
      </c>
    </row>
    <row r="11" spans="1:13" x14ac:dyDescent="0.3">
      <c r="A11" s="38" t="s">
        <v>39</v>
      </c>
      <c r="B11" s="38" t="s">
        <v>40</v>
      </c>
      <c r="C11" s="46">
        <v>8000</v>
      </c>
    </row>
    <row r="12" spans="1:13" ht="35.4" customHeight="1" thickBot="1" x14ac:dyDescent="0.35">
      <c r="A12" s="39"/>
      <c r="B12" s="39"/>
      <c r="C12" s="47"/>
    </row>
    <row r="13" spans="1:13" ht="43.2" customHeight="1" x14ac:dyDescent="0.3">
      <c r="A13" s="40" t="s">
        <v>41</v>
      </c>
      <c r="B13" s="40"/>
      <c r="C13" s="40"/>
    </row>
    <row r="14" spans="1:13" ht="40.200000000000003" customHeight="1" thickBot="1" x14ac:dyDescent="0.35">
      <c r="A14" s="40" t="s">
        <v>43</v>
      </c>
      <c r="B14" s="40"/>
      <c r="C14" s="40"/>
    </row>
    <row r="15" spans="1:13" ht="18.600000000000001" thickTop="1" x14ac:dyDescent="0.3">
      <c r="A15" s="51" t="s">
        <v>44</v>
      </c>
      <c r="B15" s="51"/>
      <c r="C15" s="51"/>
    </row>
    <row r="16" spans="1:13" x14ac:dyDescent="0.3">
      <c r="A16" s="41"/>
      <c r="B16" s="41"/>
      <c r="C16" s="41"/>
    </row>
    <row r="17" spans="1:3" x14ac:dyDescent="0.3">
      <c r="A17" s="40"/>
      <c r="B17" s="40"/>
      <c r="C17" s="40"/>
    </row>
  </sheetData>
  <mergeCells count="10">
    <mergeCell ref="A15:C15"/>
    <mergeCell ref="A16:C16"/>
    <mergeCell ref="A17:C17"/>
    <mergeCell ref="A1:M1"/>
    <mergeCell ref="A13:C13"/>
    <mergeCell ref="A14:C14"/>
    <mergeCell ref="A2:C2"/>
    <mergeCell ref="A11:A12"/>
    <mergeCell ref="B11:B12"/>
    <mergeCell ref="C11:C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ANSWER</vt:lpstr>
      <vt:lpstr>QUESTION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SAGE-Mohammed</dc:creator>
  <cp:lastModifiedBy>SAGE-Mohammed</cp:lastModifiedBy>
  <dcterms:created xsi:type="dcterms:W3CDTF">2021-06-03T12:10:11Z</dcterms:created>
  <dcterms:modified xsi:type="dcterms:W3CDTF">2021-06-03T13:21:25Z</dcterms:modified>
</cp:coreProperties>
</file>